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60" activeTab="0"/>
  </bookViews>
  <sheets>
    <sheet name="Bonus Depreciation Effect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<sst xmlns="http://schemas.openxmlformats.org/spreadsheetml/2006/main" count="37" uniqueCount="25">
  <si>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Additional First Year Depreciation</t>
  </si>
  <si>
    <t>Adjusted Basis</t>
  </si>
  <si>
    <t>Total Depreciation</t>
  </si>
  <si>
    <t>(millions)</t>
  </si>
  <si>
    <t>Normal Depreciation</t>
  </si>
  <si>
    <t>Year 1</t>
  </si>
  <si>
    <t>Year 2</t>
  </si>
  <si>
    <t>Year 3</t>
  </si>
  <si>
    <t>Year 4</t>
  </si>
  <si>
    <t>Year 5</t>
  </si>
  <si>
    <t>Year 6</t>
  </si>
  <si>
    <t>Corporate Tax Rate</t>
  </si>
  <si>
    <t>Tax Savings from Depreciation</t>
  </si>
  <si>
    <t>EFFECTS OF BONUS EXPENSE</t>
  </si>
  <si>
    <t>NORMAL DEPRECIATION</t>
  </si>
  <si>
    <t>TOTAL</t>
  </si>
  <si>
    <t>Discount Rate</t>
  </si>
  <si>
    <t>Net Present Value</t>
  </si>
  <si>
    <t>50% Bonus Depreciation Tax Effects NPV</t>
  </si>
  <si>
    <t>New Aircraft Cost</t>
  </si>
  <si>
    <t>Additional First Year 50% Bonus Expense</t>
  </si>
  <si>
    <t>Net Tax Savings vs. Normal Depreciation</t>
  </si>
  <si>
    <t>Prepared by AeronomX LLC</t>
  </si>
  <si>
    <t>Depreciation Percentage</t>
  </si>
  <si>
    <t>aeronomx.com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</si>
</sst>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0" fillId="33" borderId="10" xfId="0" applyFill="1" applyBorder="1" applyAlignment="1">
      <alignment horizontal="centerContinuous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34" borderId="12" xfId="0" applyNumberFormat="1" applyFill="1" applyBorder="1" applyAlignment="1">
      <alignment/>
    </xf>
    <xf numFmtId="9" fontId="0" fillId="34" borderId="12" xfId="0" applyNumberFormat="1" applyFill="1" applyBorder="1" applyAlignment="1">
      <alignment/>
    </xf>
    <xf numFmtId="0" fontId="2" fillId="35" borderId="0" xfId="0" applyFont="1" applyFill="1" applyAlignment="1">
      <alignment horizontal="center"/>
    </xf>
    <xf numFmtId="0" fontId="0" fillId="0" borderId="11" xfId="0" applyBorder="1" applyAlignment="1">
      <alignment/>
    </xf>
    <xf numFmtId="44" fontId="0" fillId="0" borderId="11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8" fontId="0" fillId="34" borderId="15" xfId="0" applyNumberFormat="1" applyFill="1" applyBorder="1" applyAlignment="1">
      <alignment/>
    </xf>
    <xf numFmtId="9" fontId="0" fillId="36" borderId="12" xfId="0" applyNumberFormat="1" applyFill="1" applyBorder="1" applyAlignment="1">
      <alignment/>
    </xf>
    <xf numFmtId="0" fontId="3" fillId="0" borderId="0" xfId="0" applyFont="1" applyAlignment="1">
      <alignment/>
    </xf>
    <xf numFmtId="0" fontId="34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nom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125" zoomScaleNormal="125" workbookViewId="0" topLeftCell="A1">
      <selection activeCell="F1" sqref="F1"/>
    </sheetView>
  </sheetViews>
  <sheetFormatPr defaultColWidth="8.8515625" defaultRowHeight="12.75"/>
  <cols>
    <col min="1" max="1" width="4.7109375" style="0" customWidth="1"/>
    <col min="2" max="5" width="8.8515625" style="0" customWidth="1"/>
    <col min="6" max="6" width="12.421875" style="0" bestFit="1" customWidth="1"/>
    <col min="7" max="10" width="12.28125" style="0" customWidth="1"/>
    <col min="11" max="11" width="9.28125" style="0" bestFit="1" customWidth="1"/>
    <col min="12" max="12" width="4.7109375" style="0" customWidth="1"/>
  </cols>
  <sheetData>
    <row r="1" spans="1:6" ht="16.5">
      <c r="A1" s="22" t="s">
        <v>22</v>
      </c>
      <c r="F1" s="23" t="s">
        <v>24</v>
      </c>
    </row>
    <row r="2" ht="12">
      <c r="A2" s="1"/>
    </row>
    <row r="3" spans="1:10" ht="12">
      <c r="A3" s="1" t="s">
        <v>18</v>
      </c>
      <c r="F3" s="2"/>
      <c r="G3" s="2"/>
      <c r="H3" s="2"/>
      <c r="I3" s="2"/>
      <c r="J3" s="2"/>
    </row>
    <row r="4" ht="12">
      <c r="A4" t="s">
        <v>3</v>
      </c>
    </row>
    <row r="6" spans="5:11" ht="12">
      <c r="E6" s="12"/>
      <c r="F6" s="10" t="s">
        <v>14</v>
      </c>
      <c r="G6" s="10"/>
      <c r="H6" s="10"/>
      <c r="I6" s="10"/>
      <c r="J6" s="10"/>
      <c r="K6" s="10"/>
    </row>
    <row r="7" spans="5:11" ht="12">
      <c r="E7" s="7" t="s">
        <v>15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</row>
    <row r="8" spans="1:15" ht="12">
      <c r="A8" t="s">
        <v>19</v>
      </c>
      <c r="F8" s="13">
        <v>45</v>
      </c>
      <c r="G8" s="3"/>
      <c r="H8" s="3"/>
      <c r="I8" s="3"/>
      <c r="J8" s="3"/>
      <c r="K8" s="3"/>
      <c r="L8" s="3"/>
      <c r="O8" s="3"/>
    </row>
    <row r="9" spans="6:15" ht="12">
      <c r="F9" s="3"/>
      <c r="G9" s="3"/>
      <c r="H9" s="3"/>
      <c r="I9" s="3"/>
      <c r="J9" s="3"/>
      <c r="K9" s="3"/>
      <c r="L9" s="3"/>
      <c r="O9" s="3"/>
    </row>
    <row r="10" spans="1:15" ht="12">
      <c r="A10" t="s">
        <v>0</v>
      </c>
      <c r="F10" s="4">
        <v>0</v>
      </c>
      <c r="G10" s="4"/>
      <c r="H10" s="4"/>
      <c r="I10" s="4"/>
      <c r="J10" s="4"/>
      <c r="K10" s="4"/>
      <c r="L10" s="3"/>
      <c r="O10" s="3"/>
    </row>
    <row r="11" spans="6:15" ht="12">
      <c r="F11" s="3"/>
      <c r="G11" s="3"/>
      <c r="H11" s="3"/>
      <c r="I11" s="3"/>
      <c r="J11" s="3"/>
      <c r="K11" s="3"/>
      <c r="L11" s="3"/>
      <c r="O11" s="3"/>
    </row>
    <row r="12" spans="1:15" ht="12">
      <c r="A12" t="s">
        <v>1</v>
      </c>
      <c r="F12" s="3">
        <f>SUM(F8:F10)</f>
        <v>45</v>
      </c>
      <c r="G12" s="3"/>
      <c r="H12" s="3"/>
      <c r="I12" s="3"/>
      <c r="J12" s="3"/>
      <c r="K12" s="3"/>
      <c r="L12" s="3"/>
      <c r="O12" s="3"/>
    </row>
    <row r="13" spans="6:15" ht="12">
      <c r="F13" s="3"/>
      <c r="G13" s="3"/>
      <c r="H13" s="3"/>
      <c r="I13" s="3"/>
      <c r="J13" s="3"/>
      <c r="K13" s="3"/>
      <c r="L13" s="3"/>
      <c r="O13" s="3"/>
    </row>
    <row r="14" spans="1:15" ht="12">
      <c r="A14" t="s">
        <v>23</v>
      </c>
      <c r="F14" s="6">
        <v>0.2</v>
      </c>
      <c r="G14" s="6">
        <v>0.32</v>
      </c>
      <c r="H14" s="6">
        <v>0.192</v>
      </c>
      <c r="I14" s="6">
        <v>0.1152</v>
      </c>
      <c r="J14" s="6">
        <v>0.1152</v>
      </c>
      <c r="K14" s="6">
        <v>0.0576</v>
      </c>
      <c r="L14" s="3"/>
      <c r="O14" s="3"/>
    </row>
    <row r="15" spans="6:15" ht="12">
      <c r="F15" s="3"/>
      <c r="G15" s="3"/>
      <c r="H15" s="3"/>
      <c r="I15" s="3"/>
      <c r="J15" s="3"/>
      <c r="K15" s="3"/>
      <c r="L15" s="3"/>
      <c r="O15" s="3"/>
    </row>
    <row r="16" spans="1:15" ht="12">
      <c r="A16" t="s">
        <v>4</v>
      </c>
      <c r="F16" s="4">
        <f aca="true" t="shared" si="0" ref="F16:K16">-$F12*F14</f>
        <v>-9</v>
      </c>
      <c r="G16" s="4">
        <f t="shared" si="0"/>
        <v>-14.4</v>
      </c>
      <c r="H16" s="4">
        <f t="shared" si="0"/>
        <v>-8.64</v>
      </c>
      <c r="I16" s="4">
        <f t="shared" si="0"/>
        <v>-5.184</v>
      </c>
      <c r="J16" s="4">
        <f t="shared" si="0"/>
        <v>-5.184</v>
      </c>
      <c r="K16" s="4">
        <f t="shared" si="0"/>
        <v>-2.592</v>
      </c>
      <c r="L16" s="3"/>
      <c r="O16" s="3"/>
    </row>
    <row r="17" spans="6:15" ht="12">
      <c r="F17" s="3"/>
      <c r="G17" s="3"/>
      <c r="H17" s="3"/>
      <c r="I17" s="3"/>
      <c r="J17" s="3"/>
      <c r="K17" s="3"/>
      <c r="L17" s="3"/>
      <c r="O17" s="3"/>
    </row>
    <row r="18" spans="2:15" ht="12">
      <c r="B18" t="s">
        <v>2</v>
      </c>
      <c r="E18" s="4">
        <f>SUM(F18:K18)</f>
        <v>-44.99999999999999</v>
      </c>
      <c r="F18" s="4">
        <f aca="true" t="shared" si="1" ref="F18:K18">+F10+F16</f>
        <v>-9</v>
      </c>
      <c r="G18" s="4">
        <f t="shared" si="1"/>
        <v>-14.4</v>
      </c>
      <c r="H18" s="4">
        <f t="shared" si="1"/>
        <v>-8.64</v>
      </c>
      <c r="I18" s="4">
        <f t="shared" si="1"/>
        <v>-5.184</v>
      </c>
      <c r="J18" s="4">
        <f t="shared" si="1"/>
        <v>-5.184</v>
      </c>
      <c r="K18" s="4">
        <f t="shared" si="1"/>
        <v>-2.592</v>
      </c>
      <c r="L18" s="3"/>
      <c r="O18" s="3"/>
    </row>
    <row r="19" spans="5:15" ht="12">
      <c r="E19" s="9"/>
      <c r="F19" s="9"/>
      <c r="G19" s="9"/>
      <c r="H19" s="9"/>
      <c r="I19" s="9"/>
      <c r="J19" s="9"/>
      <c r="K19" s="9"/>
      <c r="L19" s="3"/>
      <c r="O19" s="3"/>
    </row>
    <row r="20" spans="1:15" ht="12">
      <c r="A20" t="s">
        <v>11</v>
      </c>
      <c r="E20" s="14">
        <v>0.4</v>
      </c>
      <c r="F20" s="9"/>
      <c r="G20" s="9"/>
      <c r="H20" s="9"/>
      <c r="I20" s="9"/>
      <c r="J20" s="9"/>
      <c r="K20" s="9"/>
      <c r="L20" s="3"/>
      <c r="O20" s="3"/>
    </row>
    <row r="21" spans="5:15" ht="12">
      <c r="E21" s="9"/>
      <c r="F21" s="9"/>
      <c r="G21" s="9"/>
      <c r="H21" s="9"/>
      <c r="I21" s="9"/>
      <c r="J21" s="9"/>
      <c r="K21" s="9"/>
      <c r="L21" s="3"/>
      <c r="O21" s="3"/>
    </row>
    <row r="22" spans="1:15" ht="12.75" thickBot="1">
      <c r="A22" t="s">
        <v>12</v>
      </c>
      <c r="E22" s="5">
        <f>SUM(F22:K22)</f>
        <v>18.000000000000004</v>
      </c>
      <c r="F22" s="5">
        <f>-E20*F18</f>
        <v>3.6</v>
      </c>
      <c r="G22" s="5">
        <f>-E20*G18</f>
        <v>5.760000000000001</v>
      </c>
      <c r="H22" s="5">
        <f>-E20*H18</f>
        <v>3.4560000000000004</v>
      </c>
      <c r="I22" s="5">
        <f>-E20*I18</f>
        <v>2.0736000000000003</v>
      </c>
      <c r="J22" s="5">
        <f>-E20*J18</f>
        <v>2.0736000000000003</v>
      </c>
      <c r="K22" s="5">
        <f>-E20*K18</f>
        <v>1.0368000000000002</v>
      </c>
      <c r="L22" s="3"/>
      <c r="O22" s="3"/>
    </row>
    <row r="23" spans="5:15" ht="12.75" thickTop="1">
      <c r="E23" s="8"/>
      <c r="F23" s="3"/>
      <c r="G23" s="3"/>
      <c r="H23" s="3"/>
      <c r="I23" s="3"/>
      <c r="J23" s="3"/>
      <c r="K23" s="3"/>
      <c r="L23" s="3"/>
      <c r="O23" s="3"/>
    </row>
    <row r="24" spans="5:15" ht="12">
      <c r="E24" s="11"/>
      <c r="F24" s="3"/>
      <c r="G24" s="3"/>
      <c r="H24" s="3"/>
      <c r="I24" s="3"/>
      <c r="J24" s="3"/>
      <c r="K24" s="3"/>
      <c r="L24" s="3"/>
      <c r="O24" s="3"/>
    </row>
    <row r="25" spans="6:15" ht="12">
      <c r="F25" s="10" t="s">
        <v>13</v>
      </c>
      <c r="G25" s="10"/>
      <c r="H25" s="10"/>
      <c r="I25" s="10"/>
      <c r="J25" s="10"/>
      <c r="K25" s="10"/>
      <c r="L25" s="3"/>
      <c r="O25" s="3"/>
    </row>
    <row r="26" spans="6:15" ht="12">
      <c r="F26" s="15" t="s">
        <v>5</v>
      </c>
      <c r="G26" s="15" t="s">
        <v>6</v>
      </c>
      <c r="H26" s="15" t="s">
        <v>7</v>
      </c>
      <c r="I26" s="15" t="s">
        <v>8</v>
      </c>
      <c r="J26" s="15" t="s">
        <v>9</v>
      </c>
      <c r="K26" s="15" t="s">
        <v>10</v>
      </c>
      <c r="L26" s="3"/>
      <c r="O26" s="3"/>
    </row>
    <row r="27" spans="1:15" ht="12">
      <c r="A27" t="s">
        <v>19</v>
      </c>
      <c r="F27" s="3">
        <f>+F8</f>
        <v>45</v>
      </c>
      <c r="G27" s="3"/>
      <c r="H27" s="3"/>
      <c r="I27" s="3"/>
      <c r="J27" s="3"/>
      <c r="K27" s="3"/>
      <c r="L27" s="3"/>
      <c r="O27" s="3"/>
    </row>
    <row r="28" spans="6:16" ht="12">
      <c r="F28" s="3"/>
      <c r="G28" s="3"/>
      <c r="H28" s="3"/>
      <c r="I28" s="3"/>
      <c r="J28" s="3"/>
      <c r="K28" s="3"/>
      <c r="L28" s="3"/>
      <c r="O28" s="3"/>
      <c r="P28" s="8"/>
    </row>
    <row r="29" spans="1:15" ht="12">
      <c r="A29" t="s">
        <v>20</v>
      </c>
      <c r="F29" s="4">
        <f>-F27*50%</f>
        <v>-22.5</v>
      </c>
      <c r="G29" s="4"/>
      <c r="H29" s="4"/>
      <c r="I29" s="4"/>
      <c r="J29" s="4"/>
      <c r="K29" s="4"/>
      <c r="L29" s="3"/>
      <c r="O29" s="3"/>
    </row>
    <row r="30" spans="6:16" ht="12">
      <c r="F30" s="3"/>
      <c r="G30" s="3"/>
      <c r="H30" s="3"/>
      <c r="I30" s="3"/>
      <c r="J30" s="3"/>
      <c r="K30" s="3"/>
      <c r="L30" s="3"/>
      <c r="O30" s="3"/>
      <c r="P30" s="8"/>
    </row>
    <row r="31" spans="1:15" ht="12">
      <c r="A31" t="s">
        <v>1</v>
      </c>
      <c r="F31" s="3">
        <f>SUM(F27:F29)</f>
        <v>22.5</v>
      </c>
      <c r="G31" s="3"/>
      <c r="H31" s="3"/>
      <c r="I31" s="3"/>
      <c r="J31" s="3"/>
      <c r="K31" s="3"/>
      <c r="L31" s="3"/>
      <c r="O31" s="3"/>
    </row>
    <row r="32" spans="6:16" ht="12">
      <c r="F32" s="3"/>
      <c r="G32" s="3"/>
      <c r="H32" s="3"/>
      <c r="I32" s="3"/>
      <c r="J32" s="3"/>
      <c r="K32" s="3"/>
      <c r="P32" s="8"/>
    </row>
    <row r="33" spans="1:11" ht="12">
      <c r="A33" t="s">
        <v>23</v>
      </c>
      <c r="F33" s="6">
        <v>0.2</v>
      </c>
      <c r="G33" s="6">
        <v>0.32</v>
      </c>
      <c r="H33" s="6">
        <v>0.192</v>
      </c>
      <c r="I33" s="6">
        <v>0.1152</v>
      </c>
      <c r="J33" s="6">
        <v>0.1152</v>
      </c>
      <c r="K33" s="6">
        <v>0.0576</v>
      </c>
    </row>
    <row r="34" spans="6:11" ht="12">
      <c r="F34" s="3"/>
      <c r="G34" s="3"/>
      <c r="H34" s="3"/>
      <c r="I34" s="3"/>
      <c r="J34" s="3"/>
      <c r="K34" s="3"/>
    </row>
    <row r="35" spans="1:11" ht="12">
      <c r="A35" t="s">
        <v>4</v>
      </c>
      <c r="F35" s="4">
        <f aca="true" t="shared" si="2" ref="F35:K35">-$F31*F33</f>
        <v>-4.5</v>
      </c>
      <c r="G35" s="4">
        <f t="shared" si="2"/>
        <v>-7.2</v>
      </c>
      <c r="H35" s="4">
        <f t="shared" si="2"/>
        <v>-4.32</v>
      </c>
      <c r="I35" s="4">
        <f t="shared" si="2"/>
        <v>-2.592</v>
      </c>
      <c r="J35" s="4">
        <f t="shared" si="2"/>
        <v>-2.592</v>
      </c>
      <c r="K35" s="4">
        <f t="shared" si="2"/>
        <v>-1.296</v>
      </c>
    </row>
    <row r="36" spans="6:11" ht="12">
      <c r="F36" s="3"/>
      <c r="G36" s="3"/>
      <c r="H36" s="3"/>
      <c r="I36" s="3"/>
      <c r="J36" s="3"/>
      <c r="K36" s="3"/>
    </row>
    <row r="37" spans="2:11" ht="12">
      <c r="B37" t="s">
        <v>2</v>
      </c>
      <c r="E37" s="4">
        <f>SUM(F37:K37)</f>
        <v>-45</v>
      </c>
      <c r="F37" s="4">
        <f aca="true" t="shared" si="3" ref="F37:K37">+F29+F35</f>
        <v>-27</v>
      </c>
      <c r="G37" s="4">
        <f t="shared" si="3"/>
        <v>-7.2</v>
      </c>
      <c r="H37" s="4">
        <f t="shared" si="3"/>
        <v>-4.32</v>
      </c>
      <c r="I37" s="4">
        <f t="shared" si="3"/>
        <v>-2.592</v>
      </c>
      <c r="J37" s="4">
        <f t="shared" si="3"/>
        <v>-2.592</v>
      </c>
      <c r="K37" s="4">
        <f t="shared" si="3"/>
        <v>-1.296</v>
      </c>
    </row>
    <row r="38" spans="6:11" ht="12">
      <c r="F38" s="3"/>
      <c r="G38" s="3"/>
      <c r="H38" s="3"/>
      <c r="I38" s="3"/>
      <c r="J38" s="3"/>
      <c r="K38" s="3"/>
    </row>
    <row r="39" spans="6:7" ht="12">
      <c r="F39" s="3"/>
      <c r="G39" s="3"/>
    </row>
    <row r="40" spans="1:11" ht="12.75" thickBot="1">
      <c r="A40" t="s">
        <v>12</v>
      </c>
      <c r="E40" s="5">
        <f>SUM(F40:K40)</f>
        <v>18</v>
      </c>
      <c r="F40" s="5">
        <f>-E20*F37</f>
        <v>10.8</v>
      </c>
      <c r="G40" s="5">
        <f>-E20*G37</f>
        <v>2.8800000000000003</v>
      </c>
      <c r="H40" s="5">
        <f>-E20*H37</f>
        <v>1.7280000000000002</v>
      </c>
      <c r="I40" s="5">
        <f>-E20*I37</f>
        <v>1.0368000000000002</v>
      </c>
      <c r="J40" s="5">
        <f>-E20*J37</f>
        <v>1.0368000000000002</v>
      </c>
      <c r="K40" s="5">
        <f>-E20*K37</f>
        <v>0.5184000000000001</v>
      </c>
    </row>
    <row r="41" ht="12.75" thickTop="1"/>
    <row r="43" spans="1:11" ht="12.75" thickBot="1">
      <c r="A43" t="s">
        <v>21</v>
      </c>
      <c r="E43" s="16"/>
      <c r="F43" s="17">
        <f aca="true" t="shared" si="4" ref="F43:K43">F40-F22</f>
        <v>7.200000000000001</v>
      </c>
      <c r="G43" s="5">
        <f t="shared" si="4"/>
        <v>-2.8800000000000003</v>
      </c>
      <c r="H43" s="5">
        <f t="shared" si="4"/>
        <v>-1.7280000000000002</v>
      </c>
      <c r="I43" s="5">
        <f t="shared" si="4"/>
        <v>-1.0368000000000002</v>
      </c>
      <c r="J43" s="5">
        <f t="shared" si="4"/>
        <v>-1.0368000000000002</v>
      </c>
      <c r="K43" s="5">
        <f t="shared" si="4"/>
        <v>-0.5184000000000001</v>
      </c>
    </row>
    <row r="44" ht="12.75" thickTop="1"/>
    <row r="45" spans="1:3" ht="12">
      <c r="A45" t="s">
        <v>16</v>
      </c>
      <c r="C45" s="21">
        <v>0.07</v>
      </c>
    </row>
    <row r="46" ht="12.75" thickBot="1"/>
    <row r="47" spans="1:4" ht="12.75" thickBot="1">
      <c r="A47" s="18" t="s">
        <v>17</v>
      </c>
      <c r="B47" s="19"/>
      <c r="C47" s="19"/>
      <c r="D47" s="20">
        <f>NPV(C45,F43:K43)</f>
        <v>0.9272800583565594</v>
      </c>
    </row>
  </sheetData>
  <sheetProtection/>
  <hyperlinks>
    <hyperlink ref="F1" r:id="rId1" display="aeronomx.com"/>
  </hyperlinks>
  <printOptions/>
  <pageMargins left="0.75" right="0.5" top="0.75" bottom="0.5" header="0.5" footer="0.5"/>
  <pageSetup fitToHeight="1" fitToWidth="1" orientation="portrait" scale="84"/>
  <headerFooter alignWithMargins="0">
    <oddHeader>&amp;CBloomer deVere Group Avia, NY
newyork@bloomerdevere.com
(518) 583-7676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AeronomX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Bonus Expense Effects</dc:title>
  <dc:subject/>
  <dc:creator>Walter Kraujalis</dc:creator>
  <cp:keywords/>
  <dc:description/>
  <cp:lastModifiedBy>Walter Kraujalis</cp:lastModifiedBy>
  <cp:lastPrinted>2009-03-11T22:14:05Z</cp:lastPrinted>
  <dcterms:created xsi:type="dcterms:W3CDTF">2002-03-13T02:37:59Z</dcterms:created>
  <dcterms:modified xsi:type="dcterms:W3CDTF">2013-03-20T00:06:47Z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